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2210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<sst xmlns="http://schemas.openxmlformats.org/spreadsheetml/2006/main" count="213" uniqueCount="151">
  <si>
    <t>Крест</t>
  </si>
  <si>
    <t>Антикрест</t>
  </si>
  <si>
    <t>Структура топ 20</t>
  </si>
  <si>
    <t>Союзники</t>
  </si>
  <si>
    <t>Нейтральные</t>
  </si>
  <si>
    <t>Весь крест</t>
  </si>
  <si>
    <t>титаны</t>
  </si>
  <si>
    <t>Бив</t>
  </si>
  <si>
    <t>Казаки</t>
  </si>
  <si>
    <t>ЧС</t>
  </si>
  <si>
    <t>Ср нас</t>
  </si>
  <si>
    <t>Совокуп нас</t>
  </si>
  <si>
    <t>Орда</t>
  </si>
  <si>
    <t>Варвары</t>
  </si>
  <si>
    <t>Гн ВС</t>
  </si>
  <si>
    <t>Василиск</t>
  </si>
  <si>
    <t>КЦ</t>
  </si>
  <si>
    <t>КрестСз</t>
  </si>
  <si>
    <t>КрестСЗ2</t>
  </si>
  <si>
    <t>КрестСЗ3</t>
  </si>
  <si>
    <t>Крест Ы</t>
  </si>
  <si>
    <t>КрестЮ</t>
  </si>
  <si>
    <t>Крест S</t>
  </si>
  <si>
    <t>Крест С</t>
  </si>
  <si>
    <t>Крест В</t>
  </si>
  <si>
    <t>КрестЮВ</t>
  </si>
  <si>
    <t>КрестЮЗ2</t>
  </si>
  <si>
    <t>КрестFM</t>
  </si>
  <si>
    <t>КрестЮ-а</t>
  </si>
  <si>
    <t>КрестВ-В</t>
  </si>
  <si>
    <t>Сов нас</t>
  </si>
  <si>
    <t>Кол-во уч</t>
  </si>
  <si>
    <t>&lt; 5 дер</t>
  </si>
  <si>
    <t xml:space="preserve"> &gt;10 дер</t>
  </si>
  <si>
    <t>ранг</t>
  </si>
  <si>
    <t>КрестСЗа</t>
  </si>
  <si>
    <t>Крест-А</t>
  </si>
  <si>
    <t>КрестЮЗа</t>
  </si>
  <si>
    <t>КрестВ-а</t>
  </si>
  <si>
    <t>КрестСЗх</t>
  </si>
  <si>
    <t>КрестАД</t>
  </si>
  <si>
    <t>КрестЮZа</t>
  </si>
  <si>
    <t>КрестZa</t>
  </si>
  <si>
    <t>КрестКСа</t>
  </si>
  <si>
    <t>КрестСКа</t>
  </si>
  <si>
    <t>академия</t>
  </si>
  <si>
    <t>Академия</t>
  </si>
  <si>
    <t>?</t>
  </si>
  <si>
    <t xml:space="preserve">Ср значение </t>
  </si>
  <si>
    <t>Итого</t>
  </si>
  <si>
    <t>Игрока</t>
  </si>
  <si>
    <t>Население империи Крест</t>
  </si>
  <si>
    <t>Топ20 -9ал</t>
  </si>
  <si>
    <t>Топ10 -4</t>
  </si>
  <si>
    <t>Топ100-8</t>
  </si>
  <si>
    <t>крест+союз</t>
  </si>
  <si>
    <t>Антикр+нейтр</t>
  </si>
  <si>
    <t>Крест Ю3</t>
  </si>
  <si>
    <t>СрНасПоАлу</t>
  </si>
  <si>
    <t>Общее население сервера</t>
  </si>
  <si>
    <t>Доли алов</t>
  </si>
  <si>
    <t>Среди наса сервера</t>
  </si>
  <si>
    <t>Структура развития ГА крест</t>
  </si>
  <si>
    <t xml:space="preserve">Соотношение населения империй </t>
  </si>
  <si>
    <t>Структура алов Крест по рангу</t>
  </si>
  <si>
    <t xml:space="preserve">          Крест</t>
  </si>
  <si>
    <t xml:space="preserve">        Сервер</t>
  </si>
  <si>
    <t>Доля</t>
  </si>
  <si>
    <r>
      <t xml:space="preserve"> Кол-во игроков</t>
    </r>
    <r>
      <rPr>
        <sz val="10"/>
        <rFont val="Arial Cyr"/>
        <family val="0"/>
      </rPr>
      <t xml:space="preserve"> </t>
    </r>
  </si>
  <si>
    <t>Соотношение деревень Крест-антикрест в радиусе 0 -20 от кор 0,0</t>
  </si>
  <si>
    <t>ГНВС</t>
  </si>
  <si>
    <t>остальное</t>
  </si>
  <si>
    <t xml:space="preserve">Итого </t>
  </si>
  <si>
    <t>24 ала = 14 крыльев 10 академий</t>
  </si>
  <si>
    <t>Титаны</t>
  </si>
  <si>
    <t>TитаныЮЗ</t>
  </si>
  <si>
    <t>ТитаныВ</t>
  </si>
  <si>
    <t>ТитаныЮВ</t>
  </si>
  <si>
    <t>Титаны-С</t>
  </si>
  <si>
    <t>Титаны-W</t>
  </si>
  <si>
    <t>ТИТАНЫ_4</t>
  </si>
  <si>
    <t>ТитаныСВ</t>
  </si>
  <si>
    <t>Ранг</t>
  </si>
  <si>
    <t>Ср.кол-во игроков в але</t>
  </si>
  <si>
    <t>ТитаныВа</t>
  </si>
  <si>
    <t>Ср ранг</t>
  </si>
  <si>
    <t>кол-во игроков</t>
  </si>
  <si>
    <t>Доли игроков</t>
  </si>
  <si>
    <t>кол-о игроков</t>
  </si>
  <si>
    <t>BYW</t>
  </si>
  <si>
    <t>BYW - П</t>
  </si>
  <si>
    <t>BYW-ILM</t>
  </si>
  <si>
    <t>БЮВ-2</t>
  </si>
  <si>
    <t>GAUL-BYW</t>
  </si>
  <si>
    <t>BYW-А</t>
  </si>
  <si>
    <t>БЮВ</t>
  </si>
  <si>
    <t>ВарварыF</t>
  </si>
  <si>
    <t>WarWarFC</t>
  </si>
  <si>
    <t>BWs</t>
  </si>
  <si>
    <t>А-ЧС</t>
  </si>
  <si>
    <t>ЧС-С</t>
  </si>
  <si>
    <t>ЧО</t>
  </si>
  <si>
    <t>ЧС-OL</t>
  </si>
  <si>
    <t>АкЧО</t>
  </si>
  <si>
    <t>ИтогоА-Кр</t>
  </si>
  <si>
    <t>4 ала</t>
  </si>
  <si>
    <t>6алов</t>
  </si>
  <si>
    <t xml:space="preserve"> 7алов</t>
  </si>
  <si>
    <t>8 алов</t>
  </si>
  <si>
    <t>ОРДА</t>
  </si>
  <si>
    <t>ОрдаSH</t>
  </si>
  <si>
    <t>ОРДА-6.2</t>
  </si>
  <si>
    <t>Орда-1</t>
  </si>
  <si>
    <t>Орда-2</t>
  </si>
  <si>
    <t>Орда-3</t>
  </si>
  <si>
    <t>Орда-4</t>
  </si>
  <si>
    <t>Орда-5</t>
  </si>
  <si>
    <t>ОРДА-6</t>
  </si>
  <si>
    <t>Орда-7</t>
  </si>
  <si>
    <t>Орда-8</t>
  </si>
  <si>
    <t>Орда-9</t>
  </si>
  <si>
    <t>ОРДА-4.2</t>
  </si>
  <si>
    <t>КазСВАк</t>
  </si>
  <si>
    <t>КазакЮЗ1</t>
  </si>
  <si>
    <t>КазакЮЗ2</t>
  </si>
  <si>
    <t>КазакиСЗ</t>
  </si>
  <si>
    <t>КазaкиЮВ</t>
  </si>
  <si>
    <t>КазакСВ2</t>
  </si>
  <si>
    <t>КазакЮЗ4</t>
  </si>
  <si>
    <t>КазакСВ4</t>
  </si>
  <si>
    <t>КазакСВ5</t>
  </si>
  <si>
    <t>КазакСВ3</t>
  </si>
  <si>
    <t>КазАкЮ34</t>
  </si>
  <si>
    <t>КазЮЗАк2</t>
  </si>
  <si>
    <t>КазакСВ</t>
  </si>
  <si>
    <t>Мертвый</t>
  </si>
  <si>
    <t>КазакЮЗ3</t>
  </si>
  <si>
    <t>КазЮз1ак</t>
  </si>
  <si>
    <t>13 алов</t>
  </si>
  <si>
    <t>КазЮзЗас</t>
  </si>
  <si>
    <t>bp</t>
  </si>
  <si>
    <t>bp-един</t>
  </si>
  <si>
    <t>19 алов</t>
  </si>
  <si>
    <t>Обещее кол-во игроков</t>
  </si>
  <si>
    <t>СрУчАл</t>
  </si>
  <si>
    <t>Сруч</t>
  </si>
  <si>
    <t>СрУЧ</t>
  </si>
  <si>
    <t>Ср уч</t>
  </si>
  <si>
    <t>СрУЧвАле</t>
  </si>
  <si>
    <t>Ср Уч В Але</t>
  </si>
  <si>
    <t>ВАРВАРЫ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</si>
</sst>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color indexed="21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i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6" borderId="0" xfId="0" applyFill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0" fillId="0" borderId="1" xfId="0" applyBorder="1" applyAlignment="1">
      <alignment/>
    </xf>
    <xf numFmtId="0" fontId="11" fillId="0" borderId="2" xfId="0" applyFont="1" applyBorder="1" applyAlignment="1">
      <alignment/>
    </xf>
    <xf numFmtId="0" fontId="0" fillId="0" borderId="2" xfId="0" applyBorder="1" applyAlignment="1">
      <alignment/>
    </xf>
    <xf numFmtId="0" fontId="12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3" fontId="0" fillId="3" borderId="2" xfId="0" applyNumberFormat="1" applyFill="1" applyBorder="1" applyAlignment="1">
      <alignment/>
    </xf>
    <xf numFmtId="0" fontId="0" fillId="9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10" borderId="2" xfId="0" applyFill="1" applyBorder="1" applyAlignment="1">
      <alignment/>
    </xf>
    <xf numFmtId="0" fontId="1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15" applyBorder="1" applyAlignment="1">
      <alignment/>
    </xf>
    <xf numFmtId="0" fontId="0" fillId="0" borderId="7" xfId="0" applyBorder="1" applyAlignment="1">
      <alignment/>
    </xf>
    <xf numFmtId="0" fontId="13" fillId="6" borderId="8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3" fillId="6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6" borderId="8" xfId="0" applyFill="1" applyBorder="1" applyAlignment="1">
      <alignment/>
    </xf>
    <xf numFmtId="0" fontId="0" fillId="6" borderId="7" xfId="0" applyFill="1" applyBorder="1" applyAlignment="1">
      <alignment/>
    </xf>
    <xf numFmtId="0" fontId="2" fillId="11" borderId="6" xfId="15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7" xfId="0" applyFill="1" applyBorder="1" applyAlignment="1">
      <alignment/>
    </xf>
    <xf numFmtId="0" fontId="2" fillId="11" borderId="6" xfId="15" applyFill="1" applyBorder="1" applyAlignment="1">
      <alignment/>
    </xf>
    <xf numFmtId="0" fontId="0" fillId="11" borderId="6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Лист1!$A$2:$E$2</c:f>
              <c:strCache/>
            </c:strRef>
          </c:cat>
          <c:val>
            <c:numRef>
              <c:f>Лист1!$A$3:$E$3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топ 20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Лист1!$H$2</c:f>
              <c:strCache>
                <c:ptCount val="1"/>
                <c:pt idx="0">
                  <c:v>Крест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Лист1!$H$3</c:f>
              <c:numCache/>
            </c:numRef>
          </c:val>
          <c:shape val="pyramid"/>
        </c:ser>
        <c:ser>
          <c:idx val="1"/>
          <c:order val="1"/>
          <c:tx>
            <c:strRef>
              <c:f>Лист1!$I$2</c:f>
              <c:strCache>
                <c:ptCount val="1"/>
                <c:pt idx="0">
                  <c:v>Антикрест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Лист1!$I$3</c:f>
              <c:numCache/>
            </c:numRef>
          </c:val>
          <c:shape val="pyramid"/>
        </c:ser>
        <c:ser>
          <c:idx val="2"/>
          <c:order val="2"/>
          <c:tx>
            <c:strRef>
              <c:f>Лист1!$J$2</c:f>
              <c:strCache>
                <c:ptCount val="1"/>
                <c:pt idx="0">
                  <c:v>Союзники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Лист1!$J$3</c:f>
              <c:numCache/>
            </c:numRef>
          </c:val>
          <c:shape val="pyramid"/>
        </c:ser>
        <c:ser>
          <c:idx val="3"/>
          <c:order val="3"/>
          <c:tx>
            <c:strRef>
              <c:f>Лист1!$K$2</c:f>
              <c:strCache>
                <c:ptCount val="1"/>
                <c:pt idx="0">
                  <c:v>Нейтральные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Лист1!$K$3</c:f>
              <c:numCache/>
            </c:numRef>
          </c:val>
          <c:shape val="pyramid"/>
        </c:ser>
        <c:ser>
          <c:idx val="4"/>
          <c:order val="4"/>
          <c:tx>
            <c:v>Крест+союзники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Лист1!$H$4</c:f>
              <c:numCache/>
            </c:numRef>
          </c:val>
          <c:shape val="pyramid"/>
        </c:ser>
        <c:ser>
          <c:idx val="5"/>
          <c:order val="5"/>
          <c:tx>
            <c:v>Антикрест+нейтралы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Лист1!$I$4</c:f>
              <c:numCache/>
            </c:numRef>
          </c:val>
          <c:shape val="pyramid"/>
        </c:ser>
        <c:shape val="pyramid"/>
        <c:axId val="38780170"/>
        <c:axId val="13477211"/>
      </c:bar3D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77211"/>
        <c:crosses val="autoZero"/>
        <c:auto val="1"/>
        <c:lblOffset val="100"/>
        <c:noMultiLvlLbl val="0"/>
      </c:catAx>
      <c:valAx>
        <c:axId val="13477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80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5</xdr:col>
      <xdr:colOff>504825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0" y="676275"/>
        <a:ext cx="42576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4</xdr:row>
      <xdr:rowOff>0</xdr:rowOff>
    </xdr:from>
    <xdr:to>
      <xdr:col>11</xdr:col>
      <xdr:colOff>238125</xdr:colOff>
      <xdr:row>18</xdr:row>
      <xdr:rowOff>123825</xdr:rowOff>
    </xdr:to>
    <xdr:graphicFrame>
      <xdr:nvGraphicFramePr>
        <xdr:cNvPr id="2" name="Chart 4"/>
        <xdr:cNvGraphicFramePr/>
      </xdr:nvGraphicFramePr>
      <xdr:xfrm>
        <a:off x="4286250" y="647700"/>
        <a:ext cx="4162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514350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6675" y="0"/>
          <a:ext cx="4562475" cy="16002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628650</xdr:colOff>
      <xdr:row>1</xdr:row>
      <xdr:rowOff>152400</xdr:rowOff>
    </xdr:from>
    <xdr:to>
      <xdr:col>4</xdr:col>
      <xdr:colOff>533400</xdr:colOff>
      <xdr:row>14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314450" y="314325"/>
          <a:ext cx="1962150" cy="197167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Выводы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3.travian.ru/allianz.php?aid=3916" TargetMode="External" /><Relationship Id="rId2" Type="http://schemas.openxmlformats.org/officeDocument/2006/relationships/hyperlink" Target="http://s3.travian.ru/allianz.php?aid=1597" TargetMode="External" /><Relationship Id="rId3" Type="http://schemas.openxmlformats.org/officeDocument/2006/relationships/hyperlink" Target="http://s3.travian.ru/allianz.php?aid=3196" TargetMode="External" /><Relationship Id="rId4" Type="http://schemas.openxmlformats.org/officeDocument/2006/relationships/hyperlink" Target="http://s3.travian.ru/allianz.php?aid=3530" TargetMode="External" /><Relationship Id="rId5" Type="http://schemas.openxmlformats.org/officeDocument/2006/relationships/hyperlink" Target="http://s3.travian.ru/allianz.php?aid=2763" TargetMode="External" /><Relationship Id="rId6" Type="http://schemas.openxmlformats.org/officeDocument/2006/relationships/hyperlink" Target="http://s3.travian.ru/allianz.php?aid=2489" TargetMode="External" /><Relationship Id="rId7" Type="http://schemas.openxmlformats.org/officeDocument/2006/relationships/hyperlink" Target="http://s3.travian.ru/allianz.php?aid=4035" TargetMode="External" /><Relationship Id="rId8" Type="http://schemas.openxmlformats.org/officeDocument/2006/relationships/hyperlink" Target="http://s3.travian.ru/allianz.php?aid=1542" TargetMode="External" /><Relationship Id="rId9" Type="http://schemas.openxmlformats.org/officeDocument/2006/relationships/hyperlink" Target="http://s3.travian.ru/allianz.php?aid=1215" TargetMode="External" /><Relationship Id="rId10" Type="http://schemas.openxmlformats.org/officeDocument/2006/relationships/hyperlink" Target="http://s3.travian.ru/allianz.php?aid=2467" TargetMode="External" /><Relationship Id="rId11" Type="http://schemas.openxmlformats.org/officeDocument/2006/relationships/hyperlink" Target="http://s3.travian.ru/allianz.php?aid=3236" TargetMode="External" /><Relationship Id="rId12" Type="http://schemas.openxmlformats.org/officeDocument/2006/relationships/hyperlink" Target="http://s3.travian.ru/allianz.php?aid=774" TargetMode="External" /><Relationship Id="rId13" Type="http://schemas.openxmlformats.org/officeDocument/2006/relationships/hyperlink" Target="http://s3.travian.ru/allianz.php?aid=706" TargetMode="External" /><Relationship Id="rId14" Type="http://schemas.openxmlformats.org/officeDocument/2006/relationships/hyperlink" Target="http://s3.travian.ru/allianz.php?aid=631" TargetMode="External" /><Relationship Id="rId15" Type="http://schemas.openxmlformats.org/officeDocument/2006/relationships/hyperlink" Target="http://s3.travian.ru/allianz.php?aid=1508" TargetMode="External" /><Relationship Id="rId16" Type="http://schemas.openxmlformats.org/officeDocument/2006/relationships/hyperlink" Target="http://s3.travian.ru/allianz.php?aid=3498" TargetMode="External" /><Relationship Id="rId17" Type="http://schemas.openxmlformats.org/officeDocument/2006/relationships/hyperlink" Target="http://s3.travian.ru/allianz.php?aid=2906" TargetMode="External" /><Relationship Id="rId18" Type="http://schemas.openxmlformats.org/officeDocument/2006/relationships/hyperlink" Target="http://s3.travian.ru/allianz.php?aid=1970" TargetMode="External" /><Relationship Id="rId19" Type="http://schemas.openxmlformats.org/officeDocument/2006/relationships/hyperlink" Target="http://s3.travian.ru/allianz.php?aid=1726" TargetMode="External" /><Relationship Id="rId20" Type="http://schemas.openxmlformats.org/officeDocument/2006/relationships/hyperlink" Target="http://s3.travian.ru/allianz.php?aid=293" TargetMode="External" /><Relationship Id="rId21" Type="http://schemas.openxmlformats.org/officeDocument/2006/relationships/hyperlink" Target="http://s3.travian.ru/allianz.php?aid=312" TargetMode="External" /><Relationship Id="rId22" Type="http://schemas.openxmlformats.org/officeDocument/2006/relationships/hyperlink" Target="http://s3.travian.ru/allianz.php?aid=856" TargetMode="External" /><Relationship Id="rId23" Type="http://schemas.openxmlformats.org/officeDocument/2006/relationships/hyperlink" Target="http://s3.travian.ru/allianz.php?aid=1076" TargetMode="External" /><Relationship Id="rId24" Type="http://schemas.openxmlformats.org/officeDocument/2006/relationships/hyperlink" Target="http://s3.travian.ru/allianz.php?aid=355" TargetMode="External" /><Relationship Id="rId25" Type="http://schemas.openxmlformats.org/officeDocument/2006/relationships/hyperlink" Target="http://s3.travian.ru/allianz.php?aid=2810" TargetMode="External" /><Relationship Id="rId26" Type="http://schemas.openxmlformats.org/officeDocument/2006/relationships/hyperlink" Target="http://s3.travian.ru/allianz.php?aid=540" TargetMode="External" /><Relationship Id="rId27" Type="http://schemas.openxmlformats.org/officeDocument/2006/relationships/hyperlink" Target="http://s3.travian.ru/allianz.php?aid=2742" TargetMode="External" /><Relationship Id="rId28" Type="http://schemas.openxmlformats.org/officeDocument/2006/relationships/hyperlink" Target="http://s3.travian.ru/allianz.php?aid=2407" TargetMode="External" /><Relationship Id="rId29" Type="http://schemas.openxmlformats.org/officeDocument/2006/relationships/hyperlink" Target="http://s3.travian.ru/allianz.php?aid=43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 topLeftCell="A67">
      <selection activeCell="A82" sqref="A82"/>
    </sheetView>
  </sheetViews>
  <sheetFormatPr defaultColWidth="9.00390625" defaultRowHeight="12.75"/>
  <cols>
    <col min="1" max="1" width="12.25390625" style="0" customWidth="1"/>
    <col min="2" max="2" width="10.00390625" style="0" customWidth="1"/>
    <col min="9" max="9" width="10.25390625" style="0" customWidth="1"/>
    <col min="11" max="11" width="12.25390625" style="0" customWidth="1"/>
    <col min="12" max="12" width="10.125" style="0" bestFit="1" customWidth="1"/>
  </cols>
  <sheetData>
    <row r="1" spans="1:9" ht="12.75">
      <c r="A1" s="7" t="s">
        <v>69</v>
      </c>
      <c r="B1" s="7"/>
      <c r="C1" s="7"/>
      <c r="D1" s="7"/>
      <c r="E1" s="7"/>
      <c r="F1" s="7"/>
      <c r="H1" s="7" t="s">
        <v>2</v>
      </c>
      <c r="I1" s="7"/>
    </row>
    <row r="2" spans="1:11" ht="12.75">
      <c r="A2" t="s">
        <v>0</v>
      </c>
      <c r="B2" t="s">
        <v>7</v>
      </c>
      <c r="C2" t="s">
        <v>15</v>
      </c>
      <c r="D2" t="s">
        <v>70</v>
      </c>
      <c r="E2" t="s">
        <v>71</v>
      </c>
      <c r="H2" t="s">
        <v>0</v>
      </c>
      <c r="I2" t="s">
        <v>1</v>
      </c>
      <c r="J2" t="s">
        <v>3</v>
      </c>
      <c r="K2" t="s">
        <v>4</v>
      </c>
    </row>
    <row r="3" spans="1:14" ht="12.75">
      <c r="A3">
        <v>170</v>
      </c>
      <c r="B3">
        <v>41</v>
      </c>
      <c r="C3">
        <v>26</v>
      </c>
      <c r="D3">
        <v>14</v>
      </c>
      <c r="E3">
        <v>26</v>
      </c>
      <c r="H3">
        <v>9</v>
      </c>
      <c r="I3">
        <v>6</v>
      </c>
      <c r="J3">
        <v>3</v>
      </c>
      <c r="K3">
        <v>2</v>
      </c>
      <c r="M3" s="1" t="s">
        <v>55</v>
      </c>
      <c r="N3" s="1"/>
    </row>
    <row r="4" spans="1:14" ht="12.75">
      <c r="A4" t="s">
        <v>72</v>
      </c>
      <c r="B4">
        <f>A3+B3+C3+D3+E3</f>
        <v>277</v>
      </c>
      <c r="H4" s="1">
        <f>H3+J3</f>
        <v>12</v>
      </c>
      <c r="I4" s="2">
        <f>I3+K3</f>
        <v>8</v>
      </c>
      <c r="M4" s="2" t="s">
        <v>56</v>
      </c>
      <c r="N4" s="2"/>
    </row>
    <row r="25" ht="12.75">
      <c r="A25" s="7" t="s">
        <v>62</v>
      </c>
    </row>
    <row r="26" spans="8:12" ht="12.75">
      <c r="H26" s="7" t="s">
        <v>64</v>
      </c>
      <c r="L26" s="7" t="s">
        <v>68</v>
      </c>
    </row>
    <row r="27" spans="2:13" ht="12.75">
      <c r="B27" t="s">
        <v>10</v>
      </c>
      <c r="C27" t="s">
        <v>30</v>
      </c>
      <c r="D27" t="s">
        <v>31</v>
      </c>
      <c r="E27" t="s">
        <v>33</v>
      </c>
      <c r="F27" t="s">
        <v>32</v>
      </c>
      <c r="G27" t="s">
        <v>34</v>
      </c>
      <c r="M27" s="7" t="s">
        <v>67</v>
      </c>
    </row>
    <row r="28" spans="1:13" ht="12.75">
      <c r="A28" s="2" t="s">
        <v>0</v>
      </c>
      <c r="B28" s="2">
        <v>7619</v>
      </c>
      <c r="C28" s="2">
        <v>370537</v>
      </c>
      <c r="D28" s="2">
        <v>49</v>
      </c>
      <c r="E28" s="2"/>
      <c r="F28" s="2"/>
      <c r="G28" s="2">
        <v>1</v>
      </c>
      <c r="I28" s="3" t="s">
        <v>52</v>
      </c>
      <c r="K28" t="s">
        <v>66</v>
      </c>
      <c r="L28" s="6">
        <v>24476</v>
      </c>
      <c r="M28">
        <v>100</v>
      </c>
    </row>
    <row r="29" spans="1:13" ht="12.75">
      <c r="A29" s="3" t="s">
        <v>16</v>
      </c>
      <c r="B29" s="3">
        <v>7076</v>
      </c>
      <c r="C29" s="3">
        <v>221887</v>
      </c>
      <c r="D29" s="3">
        <v>32</v>
      </c>
      <c r="E29" s="3"/>
      <c r="F29" s="3"/>
      <c r="G29" s="3">
        <v>19</v>
      </c>
      <c r="I29" s="2" t="s">
        <v>53</v>
      </c>
      <c r="K29" t="s">
        <v>65</v>
      </c>
      <c r="L29">
        <f>D55</f>
        <v>955</v>
      </c>
      <c r="M29">
        <f>L29/L28*100</f>
        <v>3.9017813368197416</v>
      </c>
    </row>
    <row r="30" spans="1:9" ht="12.75">
      <c r="A30" s="3" t="s">
        <v>17</v>
      </c>
      <c r="B30" s="3">
        <v>4944</v>
      </c>
      <c r="C30" s="3">
        <v>264805</v>
      </c>
      <c r="D30" s="3">
        <v>54</v>
      </c>
      <c r="E30" s="3"/>
      <c r="F30" s="3"/>
      <c r="G30" s="3">
        <v>10</v>
      </c>
      <c r="I30" s="1" t="s">
        <v>54</v>
      </c>
    </row>
    <row r="31" spans="1:7" ht="12.75">
      <c r="A31" s="2" t="s">
        <v>18</v>
      </c>
      <c r="B31" s="2">
        <v>4718</v>
      </c>
      <c r="C31" s="2">
        <v>271071</v>
      </c>
      <c r="D31" s="2">
        <v>58</v>
      </c>
      <c r="E31" s="2"/>
      <c r="F31" s="2"/>
      <c r="G31" s="2">
        <v>8</v>
      </c>
    </row>
    <row r="32" spans="1:7" ht="12.75">
      <c r="A32" s="1" t="s">
        <v>19</v>
      </c>
      <c r="B32" s="1">
        <v>1974</v>
      </c>
      <c r="C32" s="1">
        <v>101706</v>
      </c>
      <c r="D32" s="1">
        <v>52</v>
      </c>
      <c r="E32" s="1"/>
      <c r="F32" s="1"/>
      <c r="G32" s="1">
        <v>68</v>
      </c>
    </row>
    <row r="33" spans="1:7" ht="12.75">
      <c r="A33" s="3" t="s">
        <v>20</v>
      </c>
      <c r="B33" s="3">
        <v>6433</v>
      </c>
      <c r="C33" s="3">
        <v>243267</v>
      </c>
      <c r="D33" s="3">
        <v>38</v>
      </c>
      <c r="E33" s="3"/>
      <c r="F33" s="3"/>
      <c r="G33" s="3">
        <v>13</v>
      </c>
    </row>
    <row r="34" spans="1:7" ht="12.75">
      <c r="A34" s="2" t="s">
        <v>21</v>
      </c>
      <c r="B34" s="2">
        <v>5193</v>
      </c>
      <c r="C34" s="2">
        <v>283965</v>
      </c>
      <c r="D34" s="2">
        <v>55</v>
      </c>
      <c r="E34" s="2"/>
      <c r="F34" s="2"/>
      <c r="G34" s="2">
        <v>7</v>
      </c>
    </row>
    <row r="35" spans="1:7" ht="12.75">
      <c r="A35" s="3" t="s">
        <v>22</v>
      </c>
      <c r="B35" s="3">
        <v>4193</v>
      </c>
      <c r="C35" s="3">
        <v>225335</v>
      </c>
      <c r="D35" s="3">
        <v>52</v>
      </c>
      <c r="E35" s="3"/>
      <c r="F35" s="3"/>
      <c r="G35" s="3">
        <v>17</v>
      </c>
    </row>
    <row r="36" spans="1:7" ht="12.75">
      <c r="A36" s="1" t="s">
        <v>23</v>
      </c>
      <c r="B36" s="1">
        <v>2445</v>
      </c>
      <c r="C36" s="1">
        <v>98571</v>
      </c>
      <c r="D36" s="1">
        <v>40</v>
      </c>
      <c r="E36" s="1"/>
      <c r="F36" s="1"/>
      <c r="G36" s="1">
        <v>71</v>
      </c>
    </row>
    <row r="37" spans="1:7" ht="12.75">
      <c r="A37" s="2" t="s">
        <v>24</v>
      </c>
      <c r="B37" s="2">
        <v>4794</v>
      </c>
      <c r="C37" s="2">
        <v>286469</v>
      </c>
      <c r="D37" s="2">
        <v>60</v>
      </c>
      <c r="E37" s="2"/>
      <c r="F37" s="2"/>
      <c r="G37" s="2">
        <v>6</v>
      </c>
    </row>
    <row r="38" spans="1:7" ht="12.75">
      <c r="A38" s="3" t="s">
        <v>26</v>
      </c>
      <c r="B38" s="3">
        <v>4916</v>
      </c>
      <c r="C38" s="3">
        <v>229538</v>
      </c>
      <c r="D38" s="3">
        <v>47</v>
      </c>
      <c r="E38" s="3"/>
      <c r="F38" s="3"/>
      <c r="G38" s="3">
        <v>16</v>
      </c>
    </row>
    <row r="39" spans="1:7" ht="12.75">
      <c r="A39" s="1" t="s">
        <v>25</v>
      </c>
      <c r="B39" s="1">
        <v>4241</v>
      </c>
      <c r="C39" s="1">
        <v>123674</v>
      </c>
      <c r="D39" s="1">
        <v>30</v>
      </c>
      <c r="E39" s="1"/>
      <c r="F39" s="1"/>
      <c r="G39" s="1">
        <v>53</v>
      </c>
    </row>
    <row r="40" spans="1:8" ht="12.75">
      <c r="A40" t="s">
        <v>27</v>
      </c>
      <c r="B40">
        <v>1278</v>
      </c>
      <c r="C40">
        <v>39152</v>
      </c>
      <c r="D40">
        <v>31</v>
      </c>
      <c r="G40">
        <v>137</v>
      </c>
      <c r="H40" t="s">
        <v>45</v>
      </c>
    </row>
    <row r="41" spans="1:8" ht="12.75">
      <c r="A41" s="1" t="s">
        <v>28</v>
      </c>
      <c r="B41" s="1">
        <v>2563</v>
      </c>
      <c r="C41" s="1">
        <v>77114</v>
      </c>
      <c r="D41" s="1">
        <v>30</v>
      </c>
      <c r="E41" s="1"/>
      <c r="F41" s="1"/>
      <c r="G41" s="1">
        <v>89</v>
      </c>
      <c r="H41" t="s">
        <v>45</v>
      </c>
    </row>
    <row r="42" spans="1:7" ht="12.75">
      <c r="A42" s="1" t="s">
        <v>29</v>
      </c>
      <c r="B42" s="1">
        <v>2481</v>
      </c>
      <c r="C42" s="1">
        <v>128961</v>
      </c>
      <c r="D42" s="1">
        <v>52</v>
      </c>
      <c r="E42" s="1"/>
      <c r="F42" s="1"/>
      <c r="G42" s="1">
        <v>50</v>
      </c>
    </row>
    <row r="43" spans="1:8" ht="12.75">
      <c r="A43" t="s">
        <v>35</v>
      </c>
      <c r="B43" s="4">
        <v>1241</v>
      </c>
      <c r="C43">
        <v>9873</v>
      </c>
      <c r="D43">
        <v>8</v>
      </c>
      <c r="G43">
        <v>275</v>
      </c>
      <c r="H43" t="s">
        <v>45</v>
      </c>
    </row>
    <row r="44" spans="1:8" ht="12.75">
      <c r="A44" t="s">
        <v>36</v>
      </c>
      <c r="B44" s="4">
        <v>1676</v>
      </c>
      <c r="C44">
        <v>18645</v>
      </c>
      <c r="D44">
        <v>11</v>
      </c>
      <c r="G44">
        <v>202</v>
      </c>
      <c r="H44" t="s">
        <v>45</v>
      </c>
    </row>
    <row r="45" spans="1:8" ht="12.75">
      <c r="A45" t="s">
        <v>37</v>
      </c>
      <c r="B45">
        <v>2348</v>
      </c>
      <c r="C45">
        <v>37220</v>
      </c>
      <c r="D45">
        <v>16</v>
      </c>
      <c r="G45">
        <v>114</v>
      </c>
      <c r="H45" t="s">
        <v>45</v>
      </c>
    </row>
    <row r="46" spans="1:8" ht="12.75">
      <c r="A46" s="1" t="s">
        <v>38</v>
      </c>
      <c r="B46" s="1">
        <v>3307</v>
      </c>
      <c r="C46" s="1">
        <v>144544</v>
      </c>
      <c r="D46" s="1">
        <v>44</v>
      </c>
      <c r="E46" s="1"/>
      <c r="F46" s="1"/>
      <c r="G46" s="1">
        <v>41</v>
      </c>
      <c r="H46" t="s">
        <v>45</v>
      </c>
    </row>
    <row r="47" spans="1:8" ht="12.75">
      <c r="A47" s="1" t="s">
        <v>39</v>
      </c>
      <c r="B47" s="1">
        <v>3076</v>
      </c>
      <c r="C47" s="1">
        <v>173988</v>
      </c>
      <c r="D47" s="1">
        <v>57</v>
      </c>
      <c r="E47" s="1"/>
      <c r="F47" s="1"/>
      <c r="G47" s="1">
        <v>28</v>
      </c>
      <c r="H47" t="s">
        <v>46</v>
      </c>
    </row>
    <row r="48" spans="1:8" ht="12.75">
      <c r="A48" t="s">
        <v>40</v>
      </c>
      <c r="B48">
        <v>1715</v>
      </c>
      <c r="C48">
        <v>376000</v>
      </c>
      <c r="D48">
        <v>22</v>
      </c>
      <c r="G48">
        <v>143</v>
      </c>
      <c r="H48" t="s">
        <v>47</v>
      </c>
    </row>
    <row r="49" spans="1:8" ht="12.75">
      <c r="A49" t="s">
        <v>41</v>
      </c>
      <c r="B49">
        <v>2549</v>
      </c>
      <c r="C49">
        <v>27650</v>
      </c>
      <c r="D49">
        <v>11</v>
      </c>
      <c r="G49">
        <v>165</v>
      </c>
      <c r="H49" t="s">
        <v>45</v>
      </c>
    </row>
    <row r="50" spans="1:7" ht="12.75">
      <c r="A50" s="1" t="s">
        <v>42</v>
      </c>
      <c r="B50" s="1">
        <v>1778</v>
      </c>
      <c r="C50" s="1">
        <v>72074</v>
      </c>
      <c r="D50" s="1">
        <v>41</v>
      </c>
      <c r="E50" s="1"/>
      <c r="F50" s="1"/>
      <c r="G50" s="1">
        <v>93</v>
      </c>
    </row>
    <row r="51" spans="1:8" ht="12.75">
      <c r="A51" t="s">
        <v>43</v>
      </c>
      <c r="B51" s="4">
        <v>1615</v>
      </c>
      <c r="C51">
        <v>19361</v>
      </c>
      <c r="D51">
        <v>12</v>
      </c>
      <c r="G51">
        <v>200</v>
      </c>
      <c r="H51" t="s">
        <v>45</v>
      </c>
    </row>
    <row r="52" spans="1:8" ht="12.75">
      <c r="A52" t="s">
        <v>44</v>
      </c>
      <c r="B52">
        <v>1297</v>
      </c>
      <c r="C52">
        <v>63540</v>
      </c>
      <c r="D52">
        <v>49</v>
      </c>
      <c r="G52">
        <v>106</v>
      </c>
      <c r="H52" t="s">
        <v>45</v>
      </c>
    </row>
    <row r="53" spans="1:7" ht="12.75">
      <c r="A53" t="s">
        <v>57</v>
      </c>
      <c r="B53">
        <v>8430</v>
      </c>
      <c r="C53">
        <v>33721</v>
      </c>
      <c r="D53">
        <v>4</v>
      </c>
      <c r="G53">
        <v>154</v>
      </c>
    </row>
    <row r="54" spans="1:3" ht="12.75">
      <c r="A54" s="8" t="s">
        <v>73</v>
      </c>
      <c r="B54" s="8"/>
      <c r="C54" s="8"/>
    </row>
    <row r="55" spans="1:8" ht="12.75">
      <c r="A55" t="s">
        <v>49</v>
      </c>
      <c r="C55" s="5">
        <f>SUM(C28:C53)</f>
        <v>3942668</v>
      </c>
      <c r="D55" s="5">
        <f>SUM(D28:D54)</f>
        <v>955</v>
      </c>
      <c r="E55" t="s">
        <v>50</v>
      </c>
      <c r="G55" s="5">
        <f>AVERAGE(G28:G53)</f>
        <v>80.23076923076923</v>
      </c>
      <c r="H55" t="s">
        <v>48</v>
      </c>
    </row>
    <row r="56" ht="12.75">
      <c r="B56" t="s">
        <v>51</v>
      </c>
    </row>
    <row r="58" spans="1:5" ht="12.75">
      <c r="A58" t="s">
        <v>58</v>
      </c>
      <c r="B58" s="5">
        <f>AVERAGE(B28:B53)</f>
        <v>3611.5384615384614</v>
      </c>
      <c r="D58" s="5">
        <f>AVERAGE(D28:D53)</f>
        <v>36.73076923076923</v>
      </c>
      <c r="E58" t="s">
        <v>83</v>
      </c>
    </row>
    <row r="60" spans="1:15" ht="12.75">
      <c r="A60" s="14"/>
      <c r="B60" s="14"/>
      <c r="C60" s="13" t="s">
        <v>63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.75">
      <c r="A61" s="13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>
      <c r="A62" s="14"/>
      <c r="B62" s="14" t="s">
        <v>5</v>
      </c>
      <c r="C62" s="16" t="s">
        <v>6</v>
      </c>
      <c r="D62" s="16" t="s">
        <v>7</v>
      </c>
      <c r="E62" s="16" t="s">
        <v>8</v>
      </c>
      <c r="F62" s="16" t="s">
        <v>9</v>
      </c>
      <c r="G62" s="16" t="s">
        <v>12</v>
      </c>
      <c r="H62" s="16" t="s">
        <v>13</v>
      </c>
      <c r="I62" s="17" t="s">
        <v>104</v>
      </c>
      <c r="J62" s="18" t="s">
        <v>14</v>
      </c>
      <c r="K62" s="18" t="s">
        <v>15</v>
      </c>
      <c r="L62" s="19" t="s">
        <v>59</v>
      </c>
      <c r="M62" s="19"/>
      <c r="N62" s="19"/>
      <c r="O62" s="14"/>
    </row>
    <row r="63" spans="1:15" ht="12.75">
      <c r="A63" s="20" t="s">
        <v>10</v>
      </c>
      <c r="B63" s="14">
        <f>B58</f>
        <v>3611.5384615384614</v>
      </c>
      <c r="C63" s="14">
        <f>B79</f>
        <v>2927.875</v>
      </c>
      <c r="D63" s="14">
        <f>I78</f>
        <v>1789.5714285714287</v>
      </c>
      <c r="E63" s="14">
        <f>H115</f>
        <v>1879.9375</v>
      </c>
      <c r="F63" s="14">
        <f>H90</f>
        <v>1815.5</v>
      </c>
      <c r="G63" s="14">
        <f>B109</f>
        <v>1023.4615384615385</v>
      </c>
      <c r="H63" s="14">
        <f>B88</f>
        <v>2315.25</v>
      </c>
      <c r="I63" s="14">
        <f>AVERAGE(C63:H63)</f>
        <v>1958.5992445054944</v>
      </c>
      <c r="J63" s="14"/>
      <c r="K63" s="14"/>
      <c r="L63" s="14"/>
      <c r="M63" s="21" t="s">
        <v>86</v>
      </c>
      <c r="N63" s="21"/>
      <c r="O63" s="14"/>
    </row>
    <row r="64" spans="1:15" ht="12.75">
      <c r="A64" s="20" t="s">
        <v>11</v>
      </c>
      <c r="B64" s="14">
        <f>C55</f>
        <v>3942668</v>
      </c>
      <c r="C64" s="14">
        <f>C79</f>
        <v>1123100</v>
      </c>
      <c r="D64" s="14">
        <f>J78</f>
        <v>511519</v>
      </c>
      <c r="E64" s="14">
        <f>I115</f>
        <v>1083170</v>
      </c>
      <c r="F64" s="14">
        <f>I90</f>
        <v>503752</v>
      </c>
      <c r="G64" s="14">
        <f>C109</f>
        <v>596616</v>
      </c>
      <c r="H64" s="14">
        <f>C88</f>
        <v>363279</v>
      </c>
      <c r="I64" s="14">
        <f>SUM(C64:H64)</f>
        <v>4181436</v>
      </c>
      <c r="J64" s="14"/>
      <c r="K64" s="14"/>
      <c r="L64" s="22">
        <v>23180967</v>
      </c>
      <c r="M64" s="21">
        <v>24476</v>
      </c>
      <c r="N64" s="14"/>
      <c r="O64" s="14"/>
    </row>
    <row r="65" spans="1:15" ht="12.75">
      <c r="A65" s="20" t="s">
        <v>60</v>
      </c>
      <c r="B65" s="23">
        <f>B64/L64*100</f>
        <v>17.008211952503967</v>
      </c>
      <c r="C65" s="23">
        <f>C64/L64*100</f>
        <v>4.8449229922116706</v>
      </c>
      <c r="D65" s="23">
        <f>D64/L64*100</f>
        <v>2.2066335714122713</v>
      </c>
      <c r="E65" s="23">
        <f>E64/L64*100</f>
        <v>4.6726696086491994</v>
      </c>
      <c r="F65" s="23">
        <f>F64/L64*100</f>
        <v>2.1731276352707805</v>
      </c>
      <c r="G65" s="23">
        <f>G64/L64*100</f>
        <v>2.573732148447474</v>
      </c>
      <c r="H65" s="23">
        <f>H64/L64*100</f>
        <v>1.5671434241720805</v>
      </c>
      <c r="I65" s="23">
        <f>SUM(C65:H65)</f>
        <v>18.038229380163475</v>
      </c>
      <c r="J65" s="23"/>
      <c r="K65" s="23"/>
      <c r="L65" s="23"/>
      <c r="M65" s="20" t="s">
        <v>61</v>
      </c>
      <c r="N65" s="20"/>
      <c r="O65" s="14"/>
    </row>
    <row r="66" spans="1:15" ht="12.75">
      <c r="A66" s="20" t="s">
        <v>88</v>
      </c>
      <c r="B66" s="24">
        <f>D55</f>
        <v>955</v>
      </c>
      <c r="C66" s="14">
        <f>D79</f>
        <v>351</v>
      </c>
      <c r="D66" s="14">
        <f>K78</f>
        <v>237</v>
      </c>
      <c r="E66" s="14">
        <f>J115</f>
        <v>494</v>
      </c>
      <c r="F66" s="14">
        <f>J90</f>
        <v>221</v>
      </c>
      <c r="G66" s="14">
        <f>D109</f>
        <v>467</v>
      </c>
      <c r="H66" s="14">
        <f>D88</f>
        <v>136</v>
      </c>
      <c r="I66" s="14">
        <f>SUM(C66:H66)</f>
        <v>1906</v>
      </c>
      <c r="J66" s="14"/>
      <c r="K66" s="14"/>
      <c r="L66" s="14"/>
      <c r="M66" s="14"/>
      <c r="N66" s="14"/>
      <c r="O66" s="14"/>
    </row>
    <row r="67" spans="1:15" ht="12.75">
      <c r="A67" s="20" t="s">
        <v>87</v>
      </c>
      <c r="B67" s="25">
        <f>B66/M64*100</f>
        <v>3.9017813368197416</v>
      </c>
      <c r="C67" s="25">
        <f>C66/M64*100</f>
        <v>1.4340578525902925</v>
      </c>
      <c r="D67" s="25">
        <f>D66/M64*100</f>
        <v>0.9682954731165223</v>
      </c>
      <c r="E67" s="25">
        <f>E66/M64*100</f>
        <v>2.0183036443863376</v>
      </c>
      <c r="F67" s="25">
        <f>F66/M64*100</f>
        <v>0.9029253145938878</v>
      </c>
      <c r="G67" s="25">
        <f>G66/M64*100</f>
        <v>1.907991501879392</v>
      </c>
      <c r="H67" s="25">
        <f>H66/M64*100</f>
        <v>0.5556463474423926</v>
      </c>
      <c r="I67" s="25">
        <f>I66/M64*100</f>
        <v>7.787220134008825</v>
      </c>
      <c r="J67" s="25"/>
      <c r="K67" s="25"/>
      <c r="L67" s="25"/>
      <c r="M67" s="20" t="s">
        <v>143</v>
      </c>
      <c r="N67" s="20"/>
      <c r="O67" s="14"/>
    </row>
    <row r="68" spans="1:14" ht="12.75">
      <c r="A68" s="20" t="s">
        <v>148</v>
      </c>
      <c r="B68" s="14">
        <f>D58</f>
        <v>36.73076923076923</v>
      </c>
      <c r="C68" s="14">
        <f>D80</f>
        <v>43.875</v>
      </c>
      <c r="D68" s="14">
        <f>K80</f>
        <v>33.857142857142854</v>
      </c>
      <c r="E68" s="14">
        <f>J116</f>
        <v>30.875</v>
      </c>
      <c r="F68" s="14">
        <f>J91</f>
        <v>36.833333333333336</v>
      </c>
      <c r="G68" s="14">
        <f>D110</f>
        <v>35.92307692307692</v>
      </c>
      <c r="H68" s="14">
        <f>D89</f>
        <v>34</v>
      </c>
      <c r="I68" s="14">
        <f>AVERAGE(C68:H68)</f>
        <v>35.89392551892552</v>
      </c>
      <c r="J68" s="14"/>
      <c r="K68" s="14"/>
      <c r="L68" s="14"/>
      <c r="M68" s="14"/>
      <c r="N68" s="14"/>
    </row>
    <row r="69" spans="1:13" ht="12.75">
      <c r="A69" s="9" t="s">
        <v>74</v>
      </c>
      <c r="B69" s="10"/>
      <c r="C69" s="10"/>
      <c r="D69" s="10"/>
      <c r="E69" s="10"/>
      <c r="F69" s="10"/>
      <c r="H69" s="9" t="s">
        <v>89</v>
      </c>
      <c r="I69" s="10"/>
      <c r="J69" s="10"/>
      <c r="K69" s="10"/>
      <c r="L69" s="10"/>
      <c r="M69" s="10"/>
    </row>
    <row r="70" spans="1:13" ht="12.75">
      <c r="A70" s="26"/>
      <c r="B70" s="27" t="s">
        <v>10</v>
      </c>
      <c r="C70" s="27" t="s">
        <v>30</v>
      </c>
      <c r="D70" s="27" t="s">
        <v>31</v>
      </c>
      <c r="E70" s="28" t="s">
        <v>82</v>
      </c>
      <c r="F70" s="10"/>
      <c r="H70" s="34"/>
      <c r="I70" s="27" t="s">
        <v>10</v>
      </c>
      <c r="J70" s="27" t="s">
        <v>30</v>
      </c>
      <c r="K70" s="27" t="s">
        <v>31</v>
      </c>
      <c r="L70" s="27" t="s">
        <v>82</v>
      </c>
      <c r="M70" s="28"/>
    </row>
    <row r="71" spans="1:13" ht="12.75">
      <c r="A71" s="29" t="s">
        <v>75</v>
      </c>
      <c r="B71" s="10">
        <v>6149</v>
      </c>
      <c r="C71" s="10">
        <v>338157</v>
      </c>
      <c r="D71" s="10">
        <v>55</v>
      </c>
      <c r="E71" s="30">
        <v>3</v>
      </c>
      <c r="F71" s="10"/>
      <c r="H71" s="35" t="s">
        <v>89</v>
      </c>
      <c r="I71" s="10">
        <v>4200</v>
      </c>
      <c r="J71" s="10">
        <v>231639</v>
      </c>
      <c r="K71" s="10">
        <v>55</v>
      </c>
      <c r="L71" s="10">
        <v>15</v>
      </c>
      <c r="M71" s="30"/>
    </row>
    <row r="72" spans="1:13" ht="12.75">
      <c r="A72" s="29" t="s">
        <v>76</v>
      </c>
      <c r="B72" s="10">
        <v>3150</v>
      </c>
      <c r="C72" s="10">
        <v>182650</v>
      </c>
      <c r="D72" s="10">
        <v>58</v>
      </c>
      <c r="E72" s="30">
        <v>27</v>
      </c>
      <c r="F72" s="10"/>
      <c r="H72" s="29" t="s">
        <v>90</v>
      </c>
      <c r="I72" s="10">
        <v>2273</v>
      </c>
      <c r="J72" s="10">
        <v>25004</v>
      </c>
      <c r="K72" s="10">
        <v>11</v>
      </c>
      <c r="L72" s="10">
        <v>175</v>
      </c>
      <c r="M72" s="30"/>
    </row>
    <row r="73" spans="1:13" ht="12.75">
      <c r="A73" s="29" t="s">
        <v>77</v>
      </c>
      <c r="B73" s="10">
        <v>4030</v>
      </c>
      <c r="C73" s="10">
        <v>153109</v>
      </c>
      <c r="D73" s="10">
        <v>38</v>
      </c>
      <c r="E73" s="30">
        <v>37</v>
      </c>
      <c r="F73" s="10"/>
      <c r="H73" s="29" t="s">
        <v>91</v>
      </c>
      <c r="I73" s="10">
        <v>574</v>
      </c>
      <c r="J73" s="10">
        <v>26403</v>
      </c>
      <c r="K73" s="10">
        <v>46</v>
      </c>
      <c r="L73" s="10">
        <v>168</v>
      </c>
      <c r="M73" s="30"/>
    </row>
    <row r="74" spans="1:13" ht="12.75">
      <c r="A74" s="29" t="s">
        <v>78</v>
      </c>
      <c r="B74" s="10">
        <v>1521</v>
      </c>
      <c r="C74" s="10">
        <v>12168</v>
      </c>
      <c r="D74" s="10">
        <v>8</v>
      </c>
      <c r="E74" s="30">
        <v>250</v>
      </c>
      <c r="F74" s="10"/>
      <c r="H74" s="29" t="s">
        <v>92</v>
      </c>
      <c r="I74" s="10">
        <v>1522</v>
      </c>
      <c r="J74" s="10">
        <v>74575</v>
      </c>
      <c r="K74" s="10">
        <v>49</v>
      </c>
      <c r="L74" s="10">
        <v>92</v>
      </c>
      <c r="M74" s="30" t="s">
        <v>45</v>
      </c>
    </row>
    <row r="75" spans="1:13" ht="12.75">
      <c r="A75" s="29" t="s">
        <v>79</v>
      </c>
      <c r="B75" s="10">
        <v>873</v>
      </c>
      <c r="C75" s="10">
        <v>26177</v>
      </c>
      <c r="D75" s="10">
        <v>30</v>
      </c>
      <c r="E75" s="30">
        <v>169</v>
      </c>
      <c r="F75" s="10"/>
      <c r="H75" s="29" t="s">
        <v>93</v>
      </c>
      <c r="I75" s="10">
        <v>535</v>
      </c>
      <c r="J75" s="10">
        <v>3745</v>
      </c>
      <c r="K75" s="10">
        <v>7</v>
      </c>
      <c r="L75" s="10">
        <v>373</v>
      </c>
      <c r="M75" s="30" t="s">
        <v>45</v>
      </c>
    </row>
    <row r="76" spans="1:13" ht="12.75">
      <c r="A76" s="29" t="s">
        <v>80</v>
      </c>
      <c r="B76" s="10">
        <v>1488</v>
      </c>
      <c r="C76" s="10">
        <v>75869</v>
      </c>
      <c r="D76" s="10">
        <v>51</v>
      </c>
      <c r="E76" s="30">
        <v>89</v>
      </c>
      <c r="F76" s="10"/>
      <c r="H76" s="29" t="s">
        <v>94</v>
      </c>
      <c r="I76" s="10">
        <v>831</v>
      </c>
      <c r="J76" s="10">
        <v>12459</v>
      </c>
      <c r="K76" s="10">
        <v>15</v>
      </c>
      <c r="L76" s="10">
        <v>248</v>
      </c>
      <c r="M76" s="30"/>
    </row>
    <row r="77" spans="1:13" ht="12.75">
      <c r="A77" s="29" t="s">
        <v>81</v>
      </c>
      <c r="B77" s="10">
        <v>5059</v>
      </c>
      <c r="C77" s="10">
        <v>268128</v>
      </c>
      <c r="D77" s="10">
        <v>53</v>
      </c>
      <c r="E77" s="30">
        <v>9</v>
      </c>
      <c r="F77" s="10"/>
      <c r="H77" s="29" t="s">
        <v>95</v>
      </c>
      <c r="I77" s="10">
        <v>2592</v>
      </c>
      <c r="J77" s="10">
        <v>137694</v>
      </c>
      <c r="K77" s="10">
        <v>54</v>
      </c>
      <c r="L77" s="10">
        <v>44</v>
      </c>
      <c r="M77" s="30"/>
    </row>
    <row r="78" spans="1:13" ht="12.75">
      <c r="A78" s="29" t="s">
        <v>84</v>
      </c>
      <c r="B78" s="10">
        <v>1153</v>
      </c>
      <c r="C78" s="10">
        <v>66842</v>
      </c>
      <c r="D78" s="10">
        <v>58</v>
      </c>
      <c r="E78" s="30">
        <v>103</v>
      </c>
      <c r="F78" s="10" t="s">
        <v>45</v>
      </c>
      <c r="H78" s="36" t="s">
        <v>49</v>
      </c>
      <c r="I78" s="11">
        <f>AVERAGE(I71:I77)</f>
        <v>1789.5714285714287</v>
      </c>
      <c r="J78" s="11">
        <f>SUM(J71:J77)</f>
        <v>511519</v>
      </c>
      <c r="K78" s="11">
        <f>SUM(K71:K77)</f>
        <v>237</v>
      </c>
      <c r="L78" s="11">
        <f>AVERAGE(L71:L77)</f>
        <v>159.28571428571428</v>
      </c>
      <c r="M78" s="30" t="s">
        <v>107</v>
      </c>
    </row>
    <row r="79" spans="1:13" ht="12.75">
      <c r="A79" s="31" t="s">
        <v>49</v>
      </c>
      <c r="B79" s="32">
        <f>AVERAGE(B71:B78)</f>
        <v>2927.875</v>
      </c>
      <c r="C79" s="32">
        <f>SUM(C71:C78)</f>
        <v>1123100</v>
      </c>
      <c r="D79" s="32">
        <f>SUM(D71:D78)</f>
        <v>351</v>
      </c>
      <c r="E79" s="33">
        <f>AVERAGE(E71:E78)</f>
        <v>85.875</v>
      </c>
      <c r="F79" s="10" t="s">
        <v>85</v>
      </c>
      <c r="H79" s="37"/>
      <c r="I79" s="12"/>
      <c r="J79" s="12"/>
      <c r="K79" s="12"/>
      <c r="L79" s="12"/>
      <c r="M79" s="33"/>
    </row>
    <row r="80" spans="1:12" ht="12.75">
      <c r="A80" s="10" t="s">
        <v>108</v>
      </c>
      <c r="B80" s="10"/>
      <c r="C80" s="10"/>
      <c r="D80" s="46">
        <f>AVERAGE(D71:D78)</f>
        <v>43.875</v>
      </c>
      <c r="E80" s="10" t="s">
        <v>144</v>
      </c>
      <c r="F80" s="10"/>
      <c r="K80" s="5">
        <f>AVERAGE(K71:K77)</f>
        <v>33.857142857142854</v>
      </c>
      <c r="L80" t="s">
        <v>145</v>
      </c>
    </row>
    <row r="82" spans="1:7" ht="12.75">
      <c r="A82" s="7" t="s">
        <v>150</v>
      </c>
      <c r="G82" s="7" t="s">
        <v>9</v>
      </c>
    </row>
    <row r="83" spans="1:13" ht="12.75">
      <c r="A83" s="34"/>
      <c r="B83" s="27" t="s">
        <v>10</v>
      </c>
      <c r="C83" s="27" t="s">
        <v>30</v>
      </c>
      <c r="D83" s="27" t="s">
        <v>31</v>
      </c>
      <c r="E83" s="28" t="s">
        <v>82</v>
      </c>
      <c r="G83" s="34"/>
      <c r="H83" s="27" t="s">
        <v>10</v>
      </c>
      <c r="I83" s="27" t="s">
        <v>30</v>
      </c>
      <c r="J83" s="27" t="s">
        <v>31</v>
      </c>
      <c r="K83" s="27" t="s">
        <v>82</v>
      </c>
      <c r="L83" s="27"/>
      <c r="M83" s="28"/>
    </row>
    <row r="84" spans="1:13" ht="12.75">
      <c r="A84" s="35" t="s">
        <v>13</v>
      </c>
      <c r="B84" s="10">
        <v>4244</v>
      </c>
      <c r="C84" s="10">
        <v>199472</v>
      </c>
      <c r="D84" s="10">
        <v>47</v>
      </c>
      <c r="E84" s="30">
        <v>25</v>
      </c>
      <c r="G84" s="35" t="s">
        <v>9</v>
      </c>
      <c r="H84" s="10">
        <v>4725</v>
      </c>
      <c r="I84" s="10">
        <v>255119</v>
      </c>
      <c r="J84" s="10">
        <v>54</v>
      </c>
      <c r="K84" s="10">
        <v>12</v>
      </c>
      <c r="L84" s="10"/>
      <c r="M84" s="30"/>
    </row>
    <row r="85" spans="1:13" ht="12.75">
      <c r="A85" s="35" t="s">
        <v>96</v>
      </c>
      <c r="B85" s="10">
        <v>1181</v>
      </c>
      <c r="C85" s="10">
        <v>29517</v>
      </c>
      <c r="D85" s="10">
        <v>25</v>
      </c>
      <c r="E85" s="30">
        <v>164</v>
      </c>
      <c r="G85" s="35" t="s">
        <v>99</v>
      </c>
      <c r="H85" s="10">
        <v>1944</v>
      </c>
      <c r="I85" s="10">
        <v>110798</v>
      </c>
      <c r="J85" s="10">
        <v>57</v>
      </c>
      <c r="K85" s="10">
        <v>62</v>
      </c>
      <c r="L85" s="10" t="s">
        <v>46</v>
      </c>
      <c r="M85" s="30"/>
    </row>
    <row r="86" spans="1:13" ht="12.75">
      <c r="A86" s="35" t="s">
        <v>97</v>
      </c>
      <c r="B86" s="10">
        <v>2221</v>
      </c>
      <c r="C86" s="10">
        <v>113295</v>
      </c>
      <c r="D86" s="10">
        <v>51</v>
      </c>
      <c r="E86" s="30">
        <v>58</v>
      </c>
      <c r="G86" s="35" t="s">
        <v>100</v>
      </c>
      <c r="H86" s="10">
        <v>1321</v>
      </c>
      <c r="I86" s="10">
        <v>13209</v>
      </c>
      <c r="J86" s="10">
        <v>10</v>
      </c>
      <c r="K86" s="10">
        <v>237</v>
      </c>
      <c r="L86" s="10"/>
      <c r="M86" s="30"/>
    </row>
    <row r="87" spans="1:13" ht="12.75">
      <c r="A87" s="35" t="s">
        <v>98</v>
      </c>
      <c r="B87" s="10">
        <v>1615</v>
      </c>
      <c r="C87" s="10">
        <v>20995</v>
      </c>
      <c r="D87" s="10">
        <v>13</v>
      </c>
      <c r="E87" s="30">
        <v>191</v>
      </c>
      <c r="G87" s="35" t="s">
        <v>101</v>
      </c>
      <c r="H87" s="10">
        <v>1697</v>
      </c>
      <c r="I87" s="10">
        <v>101802</v>
      </c>
      <c r="J87" s="10">
        <v>60</v>
      </c>
      <c r="K87" s="10">
        <v>69</v>
      </c>
      <c r="L87" s="10"/>
      <c r="M87" s="30"/>
    </row>
    <row r="88" spans="1:13" ht="12.75">
      <c r="A88" s="36" t="s">
        <v>49</v>
      </c>
      <c r="B88" s="11">
        <f>AVERAGE(B84:B87)</f>
        <v>2315.25</v>
      </c>
      <c r="C88" s="11">
        <f>SUM(C84:C87)</f>
        <v>363279</v>
      </c>
      <c r="D88" s="11">
        <f>SUM(D84:D87)</f>
        <v>136</v>
      </c>
      <c r="E88" s="39">
        <f>AVERAGE(E84:E87)</f>
        <v>109.5</v>
      </c>
      <c r="G88" s="35" t="s">
        <v>102</v>
      </c>
      <c r="H88" s="10">
        <v>763</v>
      </c>
      <c r="I88" s="10">
        <v>12200</v>
      </c>
      <c r="J88" s="10">
        <v>16</v>
      </c>
      <c r="K88" s="10">
        <v>249</v>
      </c>
      <c r="L88" s="10" t="s">
        <v>45</v>
      </c>
      <c r="M88" s="30"/>
    </row>
    <row r="89" spans="1:13" ht="12.75">
      <c r="A89" s="35"/>
      <c r="B89" s="10"/>
      <c r="C89" s="10"/>
      <c r="D89" s="46">
        <f>AVERAGE(D84:D87)</f>
        <v>34</v>
      </c>
      <c r="E89" s="30" t="s">
        <v>146</v>
      </c>
      <c r="G89" s="35" t="s">
        <v>103</v>
      </c>
      <c r="H89" s="10">
        <v>443</v>
      </c>
      <c r="I89" s="10">
        <v>10624</v>
      </c>
      <c r="J89" s="10">
        <v>24</v>
      </c>
      <c r="K89" s="10">
        <v>265</v>
      </c>
      <c r="L89" s="10" t="s">
        <v>45</v>
      </c>
      <c r="M89" s="30"/>
    </row>
    <row r="90" spans="1:13" ht="12.75">
      <c r="A90" s="37" t="s">
        <v>105</v>
      </c>
      <c r="B90" s="12"/>
      <c r="C90" s="12"/>
      <c r="D90" s="12"/>
      <c r="E90" s="33"/>
      <c r="G90" s="38" t="s">
        <v>49</v>
      </c>
      <c r="H90" s="32">
        <f>AVERAGE(H84:H89)</f>
        <v>1815.5</v>
      </c>
      <c r="I90" s="32">
        <f>SUM(I84:I89)</f>
        <v>503752</v>
      </c>
      <c r="J90" s="32">
        <f>SUM(J84:J89)</f>
        <v>221</v>
      </c>
      <c r="K90" s="32">
        <f>AVERAGE(K84:K89)</f>
        <v>149</v>
      </c>
      <c r="L90" s="12"/>
      <c r="M90" s="33" t="s">
        <v>106</v>
      </c>
    </row>
    <row r="91" spans="10:11" ht="12.75">
      <c r="J91" s="5">
        <f>AVERAGE(J84:J89)</f>
        <v>36.833333333333336</v>
      </c>
      <c r="K91" t="s">
        <v>149</v>
      </c>
    </row>
    <row r="94" spans="1:7" ht="12.75">
      <c r="A94" s="7" t="s">
        <v>109</v>
      </c>
      <c r="G94" s="7" t="s">
        <v>8</v>
      </c>
    </row>
    <row r="95" spans="1:12" ht="12.75">
      <c r="A95" s="34"/>
      <c r="B95" s="27" t="s">
        <v>10</v>
      </c>
      <c r="C95" s="27" t="s">
        <v>30</v>
      </c>
      <c r="D95" s="27" t="s">
        <v>31</v>
      </c>
      <c r="E95" s="28" t="s">
        <v>82</v>
      </c>
      <c r="G95" s="34"/>
      <c r="H95" s="27" t="s">
        <v>10</v>
      </c>
      <c r="I95" s="27" t="s">
        <v>30</v>
      </c>
      <c r="J95" s="27" t="s">
        <v>31</v>
      </c>
      <c r="K95" s="27" t="s">
        <v>82</v>
      </c>
      <c r="L95" s="28"/>
    </row>
    <row r="96" spans="1:12" ht="12.75">
      <c r="A96" s="35" t="s">
        <v>12</v>
      </c>
      <c r="B96" s="10">
        <v>4079</v>
      </c>
      <c r="C96" s="10">
        <v>224329</v>
      </c>
      <c r="D96" s="10">
        <v>55</v>
      </c>
      <c r="E96" s="30">
        <v>17</v>
      </c>
      <c r="G96" s="40" t="s">
        <v>122</v>
      </c>
      <c r="H96" s="41"/>
      <c r="I96" s="41">
        <v>1045</v>
      </c>
      <c r="J96" s="41"/>
      <c r="K96" s="41">
        <v>655</v>
      </c>
      <c r="L96" s="42" t="s">
        <v>135</v>
      </c>
    </row>
    <row r="97" spans="1:12" ht="12.75">
      <c r="A97" s="35" t="s">
        <v>112</v>
      </c>
      <c r="B97" s="10">
        <v>1197</v>
      </c>
      <c r="C97" s="10">
        <v>37106</v>
      </c>
      <c r="D97" s="10">
        <v>31</v>
      </c>
      <c r="E97" s="30">
        <v>145</v>
      </c>
      <c r="G97" s="29" t="s">
        <v>123</v>
      </c>
      <c r="H97" s="10">
        <v>2658</v>
      </c>
      <c r="I97" s="10">
        <v>114285</v>
      </c>
      <c r="J97" s="10">
        <v>43</v>
      </c>
      <c r="K97" s="10">
        <v>57</v>
      </c>
      <c r="L97" s="30"/>
    </row>
    <row r="98" spans="1:12" ht="12.75">
      <c r="A98" s="35" t="s">
        <v>113</v>
      </c>
      <c r="B98" s="10">
        <v>1071</v>
      </c>
      <c r="C98" s="10">
        <v>36408</v>
      </c>
      <c r="D98" s="10">
        <v>34</v>
      </c>
      <c r="E98" s="30">
        <v>147</v>
      </c>
      <c r="G98" s="29" t="s">
        <v>124</v>
      </c>
      <c r="H98" s="10">
        <v>2578</v>
      </c>
      <c r="I98" s="10">
        <v>87658</v>
      </c>
      <c r="J98" s="10">
        <v>34</v>
      </c>
      <c r="K98" s="10">
        <v>81</v>
      </c>
      <c r="L98" s="30"/>
    </row>
    <row r="99" spans="1:12" ht="12.75">
      <c r="A99" s="35" t="s">
        <v>114</v>
      </c>
      <c r="B99" s="10">
        <v>1559</v>
      </c>
      <c r="C99" s="10">
        <v>87308</v>
      </c>
      <c r="D99" s="10">
        <v>56</v>
      </c>
      <c r="E99" s="30">
        <v>82</v>
      </c>
      <c r="G99" s="29" t="s">
        <v>125</v>
      </c>
      <c r="H99" s="10">
        <v>3043</v>
      </c>
      <c r="I99" s="10">
        <v>155161</v>
      </c>
      <c r="J99" s="10">
        <v>51</v>
      </c>
      <c r="K99" s="10">
        <v>36</v>
      </c>
      <c r="L99" s="30"/>
    </row>
    <row r="100" spans="1:12" ht="12.75">
      <c r="A100" s="35" t="s">
        <v>115</v>
      </c>
      <c r="B100" s="10">
        <v>683</v>
      </c>
      <c r="C100" s="10">
        <v>34816</v>
      </c>
      <c r="D100" s="10">
        <v>51</v>
      </c>
      <c r="E100" s="30">
        <v>153</v>
      </c>
      <c r="G100" s="43" t="s">
        <v>126</v>
      </c>
      <c r="H100" s="41"/>
      <c r="I100" s="41"/>
      <c r="J100" s="41"/>
      <c r="K100" s="41"/>
      <c r="L100" s="42" t="s">
        <v>135</v>
      </c>
    </row>
    <row r="101" spans="1:12" ht="12.75">
      <c r="A101" s="35" t="s">
        <v>116</v>
      </c>
      <c r="B101" s="10">
        <v>729</v>
      </c>
      <c r="C101" s="10">
        <v>29861</v>
      </c>
      <c r="D101" s="10">
        <v>41</v>
      </c>
      <c r="E101" s="30">
        <v>162</v>
      </c>
      <c r="G101" s="29" t="s">
        <v>127</v>
      </c>
      <c r="H101">
        <v>1909</v>
      </c>
      <c r="I101" s="10">
        <v>101145</v>
      </c>
      <c r="J101" s="10">
        <v>53</v>
      </c>
      <c r="K101" s="10">
        <v>71</v>
      </c>
      <c r="L101" s="30"/>
    </row>
    <row r="102" spans="1:12" ht="12.75">
      <c r="A102" s="35" t="s">
        <v>117</v>
      </c>
      <c r="B102" s="10">
        <v>347</v>
      </c>
      <c r="C102" s="10">
        <v>7622</v>
      </c>
      <c r="D102" s="10">
        <v>22</v>
      </c>
      <c r="E102" s="30">
        <v>297</v>
      </c>
      <c r="G102" s="29" t="s">
        <v>128</v>
      </c>
      <c r="H102" s="10">
        <v>2189</v>
      </c>
      <c r="I102" s="10">
        <v>131297</v>
      </c>
      <c r="J102" s="10">
        <v>60</v>
      </c>
      <c r="K102" s="10">
        <v>49</v>
      </c>
      <c r="L102" s="30"/>
    </row>
    <row r="103" spans="1:12" ht="12.75">
      <c r="A103" s="35" t="s">
        <v>118</v>
      </c>
      <c r="B103" s="10">
        <v>1083</v>
      </c>
      <c r="C103" s="10">
        <v>49826</v>
      </c>
      <c r="D103" s="10">
        <v>46</v>
      </c>
      <c r="E103" s="30">
        <v>123</v>
      </c>
      <c r="G103" s="29" t="s">
        <v>129</v>
      </c>
      <c r="H103" s="45">
        <v>1112</v>
      </c>
      <c r="I103" s="10">
        <v>38882</v>
      </c>
      <c r="J103" s="10">
        <v>35</v>
      </c>
      <c r="K103" s="10">
        <v>141</v>
      </c>
      <c r="L103" s="30"/>
    </row>
    <row r="104" spans="1:12" ht="12.75">
      <c r="A104" s="35" t="s">
        <v>119</v>
      </c>
      <c r="B104" s="10">
        <v>447</v>
      </c>
      <c r="C104" s="10">
        <v>8938</v>
      </c>
      <c r="D104" s="10">
        <v>20</v>
      </c>
      <c r="E104" s="30">
        <v>281</v>
      </c>
      <c r="G104" s="29" t="s">
        <v>130</v>
      </c>
      <c r="H104" s="10">
        <v>1261</v>
      </c>
      <c r="I104" s="10">
        <v>39088</v>
      </c>
      <c r="J104" s="10">
        <v>31</v>
      </c>
      <c r="K104" s="10">
        <v>140</v>
      </c>
      <c r="L104" s="30"/>
    </row>
    <row r="105" spans="1:12" ht="12.75">
      <c r="A105" s="35" t="s">
        <v>120</v>
      </c>
      <c r="B105" s="10">
        <v>394</v>
      </c>
      <c r="C105" s="10">
        <v>7886</v>
      </c>
      <c r="D105" s="10">
        <v>20</v>
      </c>
      <c r="E105" s="30">
        <v>294</v>
      </c>
      <c r="G105" s="29" t="s">
        <v>131</v>
      </c>
      <c r="H105" s="10">
        <v>1879</v>
      </c>
      <c r="I105" s="10">
        <v>56347</v>
      </c>
      <c r="J105" s="10">
        <v>30</v>
      </c>
      <c r="K105" s="10">
        <v>114</v>
      </c>
      <c r="L105" s="30"/>
    </row>
    <row r="106" spans="1:13" ht="12.75">
      <c r="A106" s="29" t="s">
        <v>110</v>
      </c>
      <c r="B106" s="10">
        <v>1138</v>
      </c>
      <c r="C106" s="10">
        <v>61441</v>
      </c>
      <c r="D106" s="10">
        <v>54</v>
      </c>
      <c r="E106" s="30">
        <v>109</v>
      </c>
      <c r="G106" s="29" t="s">
        <v>132</v>
      </c>
      <c r="H106" s="45">
        <v>687</v>
      </c>
      <c r="I106" s="10">
        <v>15792</v>
      </c>
      <c r="J106" s="10">
        <v>23</v>
      </c>
      <c r="K106" s="10">
        <v>216</v>
      </c>
      <c r="L106" s="30" t="s">
        <v>45</v>
      </c>
      <c r="M106" t="s">
        <v>47</v>
      </c>
    </row>
    <row r="107" spans="1:12" ht="12.75">
      <c r="A107" s="29" t="s">
        <v>111</v>
      </c>
      <c r="B107" s="10">
        <v>246</v>
      </c>
      <c r="C107" s="10">
        <v>3441</v>
      </c>
      <c r="D107" s="10">
        <v>14</v>
      </c>
      <c r="E107" s="30">
        <v>391</v>
      </c>
      <c r="G107" s="29" t="s">
        <v>133</v>
      </c>
      <c r="H107" s="45">
        <v>765</v>
      </c>
      <c r="I107" s="10">
        <v>11466</v>
      </c>
      <c r="J107" s="10">
        <v>15</v>
      </c>
      <c r="K107" s="10">
        <v>254</v>
      </c>
      <c r="L107" s="30" t="s">
        <v>46</v>
      </c>
    </row>
    <row r="108" spans="1:12" ht="12.75">
      <c r="A108" s="29" t="s">
        <v>121</v>
      </c>
      <c r="B108" s="10">
        <v>332</v>
      </c>
      <c r="C108" s="10">
        <v>7634</v>
      </c>
      <c r="D108" s="10">
        <v>23</v>
      </c>
      <c r="E108" s="30">
        <v>296</v>
      </c>
      <c r="G108" s="35" t="s">
        <v>134</v>
      </c>
      <c r="H108" s="45">
        <v>2882</v>
      </c>
      <c r="I108" s="10">
        <v>109518</v>
      </c>
      <c r="J108" s="10">
        <v>38</v>
      </c>
      <c r="K108" s="10">
        <v>63</v>
      </c>
      <c r="L108" s="30"/>
    </row>
    <row r="109" spans="1:12" ht="12.75">
      <c r="A109" s="36" t="s">
        <v>49</v>
      </c>
      <c r="B109" s="11">
        <f>AVERAGE(B96:B108)</f>
        <v>1023.4615384615385</v>
      </c>
      <c r="C109" s="11">
        <f>SUM(C96:C108)</f>
        <v>596616</v>
      </c>
      <c r="D109" s="11">
        <f>SUM(D96:D108)</f>
        <v>467</v>
      </c>
      <c r="E109" s="39">
        <f>AVERAGE(E96:E108)</f>
        <v>192.07692307692307</v>
      </c>
      <c r="G109" s="44" t="s">
        <v>8</v>
      </c>
      <c r="H109" s="41"/>
      <c r="I109" s="41"/>
      <c r="J109" s="41"/>
      <c r="K109" s="41"/>
      <c r="L109" s="42" t="s">
        <v>135</v>
      </c>
    </row>
    <row r="110" spans="1:12" ht="12.75">
      <c r="A110" s="35"/>
      <c r="B110" s="10"/>
      <c r="C110" s="10"/>
      <c r="D110" s="46">
        <f>AVERAGE(D96:D108)</f>
        <v>35.92307692307692</v>
      </c>
      <c r="E110" s="30" t="s">
        <v>145</v>
      </c>
      <c r="G110" s="35" t="s">
        <v>136</v>
      </c>
      <c r="H110" s="45">
        <v>1507</v>
      </c>
      <c r="I110" s="10">
        <v>30134</v>
      </c>
      <c r="J110" s="10">
        <v>20</v>
      </c>
      <c r="K110" s="10">
        <v>162</v>
      </c>
      <c r="L110" s="30"/>
    </row>
    <row r="111" spans="1:12" ht="12.75">
      <c r="A111" s="37" t="s">
        <v>138</v>
      </c>
      <c r="B111" s="12"/>
      <c r="C111" s="12"/>
      <c r="D111" s="12"/>
      <c r="E111" s="33"/>
      <c r="G111" s="35" t="s">
        <v>137</v>
      </c>
      <c r="H111" s="45">
        <v>952</v>
      </c>
      <c r="I111" s="10">
        <v>7611</v>
      </c>
      <c r="J111" s="10">
        <v>8</v>
      </c>
      <c r="K111" s="10">
        <v>298</v>
      </c>
      <c r="L111" s="30"/>
    </row>
    <row r="112" spans="7:12" ht="12.75">
      <c r="G112" s="35" t="s">
        <v>139</v>
      </c>
      <c r="H112" s="10">
        <v>1050</v>
      </c>
      <c r="I112" s="10">
        <v>12609</v>
      </c>
      <c r="J112" s="10">
        <v>12</v>
      </c>
      <c r="K112" s="10">
        <v>244</v>
      </c>
      <c r="L112" s="30"/>
    </row>
    <row r="113" spans="7:12" ht="12.75">
      <c r="G113" s="35" t="s">
        <v>140</v>
      </c>
      <c r="H113" s="10">
        <v>4409</v>
      </c>
      <c r="I113" s="10">
        <v>167539</v>
      </c>
      <c r="J113" s="10">
        <v>38</v>
      </c>
      <c r="K113" s="10">
        <v>32</v>
      </c>
      <c r="L113" s="30"/>
    </row>
    <row r="114" spans="7:12" ht="12.75">
      <c r="G114" s="35" t="s">
        <v>141</v>
      </c>
      <c r="H114" s="45">
        <v>1198</v>
      </c>
      <c r="I114" s="10">
        <v>3593</v>
      </c>
      <c r="J114" s="10">
        <v>3</v>
      </c>
      <c r="K114" s="10">
        <v>384</v>
      </c>
      <c r="L114" s="30" t="s">
        <v>45</v>
      </c>
    </row>
    <row r="115" spans="7:12" ht="12.75">
      <c r="G115" s="36" t="s">
        <v>49</v>
      </c>
      <c r="H115" s="11">
        <f>AVERAGE(H96:H114)</f>
        <v>1879.9375</v>
      </c>
      <c r="I115" s="11">
        <f>SUM(I96:I114)</f>
        <v>1083170</v>
      </c>
      <c r="J115" s="11">
        <f>SUM(J96:J114)</f>
        <v>494</v>
      </c>
      <c r="K115" s="11">
        <f>AVERAGE(K96:K114)</f>
        <v>176.2941176470588</v>
      </c>
      <c r="L115" s="30"/>
    </row>
    <row r="116" spans="7:12" ht="12.75">
      <c r="G116" s="35"/>
      <c r="H116" s="10"/>
      <c r="I116" s="10"/>
      <c r="J116" s="46">
        <f>AVERAGE(J96:J114)</f>
        <v>30.875</v>
      </c>
      <c r="K116" s="10" t="s">
        <v>147</v>
      </c>
      <c r="L116" s="30"/>
    </row>
    <row r="117" spans="7:12" ht="12.75">
      <c r="G117" s="37" t="s">
        <v>142</v>
      </c>
      <c r="H117" s="12"/>
      <c r="I117" s="12"/>
      <c r="J117" s="12"/>
      <c r="K117" s="12"/>
      <c r="L117" s="33"/>
    </row>
  </sheetData>
  <hyperlinks>
    <hyperlink ref="A71" r:id="rId1" display="http://s3.travian.ru/allianz.php?aid=3916"/>
    <hyperlink ref="A72" r:id="rId2" display="http://s3.travian.ru/allianz.php?aid=1597"/>
    <hyperlink ref="A73" r:id="rId3" display="http://s3.travian.ru/allianz.php?aid=3196"/>
    <hyperlink ref="A74" r:id="rId4" display="http://s3.travian.ru/allianz.php?aid=3530"/>
    <hyperlink ref="A75" r:id="rId5" display="http://s3.travian.ru/allianz.php?aid=2763"/>
    <hyperlink ref="A76" r:id="rId6" display="http://s3.travian.ru/allianz.php?aid=2489"/>
    <hyperlink ref="A77" r:id="rId7" display="http://s3.travian.ru/allianz.php?aid=4035"/>
    <hyperlink ref="A78" r:id="rId8" display="http://s3.travian.ru/allianz.php?aid=1542"/>
    <hyperlink ref="H72" r:id="rId9" display="http://s3.travian.ru/allianz.php?aid=1215"/>
    <hyperlink ref="H73" r:id="rId10" display="http://s3.travian.ru/allianz.php?aid=2467"/>
    <hyperlink ref="H74" r:id="rId11" display="http://s3.travian.ru/allianz.php?aid=3236"/>
    <hyperlink ref="H75" r:id="rId12" display="http://s3.travian.ru/allianz.php?aid=774"/>
    <hyperlink ref="H76" r:id="rId13" display="http://s3.travian.ru/allianz.php?aid=706"/>
    <hyperlink ref="H77" r:id="rId14" display="http://s3.travian.ru/allianz.php?aid=631"/>
    <hyperlink ref="A106" r:id="rId15" display="http://s3.travian.ru/allianz.php?aid=1508"/>
    <hyperlink ref="A107" r:id="rId16" display="http://s3.travian.ru/allianz.php?aid=3498"/>
    <hyperlink ref="A108" r:id="rId17" display="http://s3.travian.ru/allianz.php?aid=2906"/>
    <hyperlink ref="G96" r:id="rId18" display="http://s3.travian.ru/allianz.php?aid=1970"/>
    <hyperlink ref="G97" r:id="rId19" display="http://s3.travian.ru/allianz.php?aid=1726"/>
    <hyperlink ref="G98" r:id="rId20" display="http://s3.travian.ru/allianz.php?aid=293"/>
    <hyperlink ref="G99" r:id="rId21" display="http://s3.travian.ru/allianz.php?aid=312"/>
    <hyperlink ref="G100" r:id="rId22" display="http://s3.travian.ru/allianz.php?aid=856"/>
    <hyperlink ref="G101" r:id="rId23" display="http://s3.travian.ru/allianz.php?aid=1076"/>
    <hyperlink ref="G102" r:id="rId24" display="http://s3.travian.ru/allianz.php?aid=355"/>
    <hyperlink ref="G103" r:id="rId25" display="http://s3.travian.ru/allianz.php?aid=2810"/>
    <hyperlink ref="G104" r:id="rId26" display="http://s3.travian.ru/allianz.php?aid=540"/>
    <hyperlink ref="G105" r:id="rId27" display="http://s3.travian.ru/allianz.php?aid=2742"/>
    <hyperlink ref="G106" r:id="rId28" display="http://s3.travian.ru/allianz.php?aid=2407"/>
    <hyperlink ref="G107" r:id="rId29" display="http://s3.travian.ru/allianz.php?aid=43"/>
  </hyperlinks>
  <printOptions/>
  <pageMargins left="0.75" right="0.75" top="1" bottom="1" header="0.5" footer="0.5"/>
  <pageSetup horizontalDpi="600" verticalDpi="600" orientation="portrait" paperSize="9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Строй-Гарант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Дюльдин В.В.</dc:creator>
  <cp:keywords/>
  <dc:description/>
  <cp:lastModifiedBy>Роман</cp:lastModifiedBy>
  <dcterms:created xsi:type="dcterms:W3CDTF">2007-10-28T15:19:11Z</dcterms:created>
  <dcterms:modified xsi:type="dcterms:W3CDTF">2007-10-30T09:52:25Z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